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40" activeTab="0"/>
  </bookViews>
  <sheets>
    <sheet name="Cuadro 2.9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2.9'!$A$1:$I$45</definedName>
  </definedNames>
  <calcPr fullCalcOnLoad="1"/>
</workbook>
</file>

<file path=xl/sharedStrings.xml><?xml version="1.0" encoding="utf-8"?>
<sst xmlns="http://schemas.openxmlformats.org/spreadsheetml/2006/main" count="27" uniqueCount="27">
  <si>
    <t>Fuente: Unidad de Política Migratoria, Registro e Identidad de Personas, SEGOB, con base en información registrada por las oficinas de tramites del INM en Chiapas, Tabasco y Quintana Roo.</t>
  </si>
  <si>
    <t xml:space="preserve">Las cifras pueden diferir de las publicadas en los informes de Gobierno y de Labores debido al proceso de validación de la información. </t>
  </si>
  <si>
    <t xml:space="preserve">Información preliminar. </t>
  </si>
  <si>
    <r>
      <t xml:space="preserve">Nota: Incluye a las y los nacionales de Guatemala y Belice documentados con la Tarjeta de Visitante Trabajador Fronterizo, en los términos del artículo 52, Fracción IV de la Ley de Migración; de los artículos 134 y 136 de su Reglamento y los artículos 75,76 y 77 de los </t>
    </r>
    <r>
      <rPr>
        <i/>
        <sz val="8"/>
        <rFont val="Arial"/>
        <family val="2"/>
      </rPr>
      <t>Lineamientos para trámites y procedimientos 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</si>
  <si>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En el mes de marzo 1 nacional de Guatemala tramitó una TVTF en Subteniente López, Quintana Roo.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</si>
  <si>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 a las y los 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</si>
  <si>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corresponde a trámites migratorios con resolución positiva y forma migratoria expedida y entregada a la persona extranjera.</t>
    </r>
  </si>
  <si>
    <t>(-) Significa cero.</t>
  </si>
  <si>
    <t>Chetumal, Subteniente López</t>
  </si>
  <si>
    <t>Quintana Roo</t>
  </si>
  <si>
    <r>
      <t>Total Belice</t>
    </r>
    <r>
      <rPr>
        <b/>
        <vertAlign val="superscript"/>
        <sz val="9"/>
        <color indexed="8"/>
        <rFont val="Arial"/>
        <family val="2"/>
      </rPr>
      <t>3</t>
    </r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</si>
  <si>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</si>
  <si>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</si>
  <si>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</si>
  <si>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</si>
  <si>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</si>
  <si>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</si>
  <si>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</si>
  <si>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</si>
  <si>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</si>
  <si>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</si>
  <si>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</si>
  <si>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Marzo</t>
  </si>
  <si>
    <t>Febrero</t>
  </si>
  <si>
    <t>Enero</t>
  </si>
  <si>
    <t>País de residencia/
        entidad federativa / 
                 punto de expedición</t>
  </si>
  <si>
    <t>2.9 Personas extranjeras documentadas con la Tarjeta de Visitante Trabajador Fronterizo (TVTF)¹, según país de residencia, entidad federativa de trámite y punto de expedición, 2024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</si>
</sst>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4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 indent="4"/>
    </xf>
    <xf numFmtId="0" fontId="47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indent="4"/>
    </xf>
    <xf numFmtId="164" fontId="4" fillId="0" borderId="0" xfId="52" applyNumberFormat="1" applyFont="1" applyAlignment="1">
      <alignment horizontal="right" vertical="top"/>
      <protection/>
    </xf>
    <xf numFmtId="0" fontId="4" fillId="0" borderId="0" xfId="52" applyFont="1" applyAlignment="1">
      <alignment horizontal="left" vertical="top" wrapText="1"/>
      <protection/>
    </xf>
    <xf numFmtId="0" fontId="3" fillId="0" borderId="0" xfId="52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 vertical="top" wrapText="1" indent="4"/>
    </xf>
    <xf numFmtId="0" fontId="5" fillId="0" borderId="0" xfId="0" applyFont="1" applyAlignment="1">
      <alignment horizontal="right" vertical="top" wrapText="1" indent="3"/>
    </xf>
    <xf numFmtId="0" fontId="4" fillId="0" borderId="0" xfId="52" applyFont="1" applyAlignment="1">
      <alignment horizontal="center" wrapText="1"/>
      <protection/>
    </xf>
    <xf numFmtId="0" fontId="3" fillId="0" borderId="0" xfId="52" applyAlignment="1">
      <alignment vertical="center"/>
      <protection/>
    </xf>
    <xf numFmtId="0" fontId="4" fillId="0" borderId="0" xfId="52" applyFont="1" applyAlignment="1">
      <alignment wrapText="1"/>
      <protection/>
    </xf>
    <xf numFmtId="0" fontId="5" fillId="0" borderId="0" xfId="0" applyFont="1" applyAlignment="1">
      <alignment horizontal="right" indent="4"/>
    </xf>
    <xf numFmtId="0" fontId="5" fillId="0" borderId="0" xfId="0" applyFont="1" applyAlignment="1">
      <alignment horizontal="right" indent="3"/>
    </xf>
    <xf numFmtId="0" fontId="6" fillId="0" borderId="0" xfId="52" applyFont="1" applyAlignment="1">
      <alignment vertical="center" wrapText="1"/>
      <protection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7" fillId="0" borderId="0" xfId="0" applyFont="1" applyAlignment="1">
      <alignment horizontal="right" vertical="top" wrapText="1" inden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47" fillId="0" borderId="0" xfId="0" applyFont="1" applyAlignment="1">
      <alignment vertical="center" textRotation="90" wrapText="1"/>
    </xf>
    <xf numFmtId="165" fontId="5" fillId="0" borderId="0" xfId="0" applyNumberFormat="1" applyFont="1" applyAlignment="1">
      <alignment horizontal="right" vertical="top" wrapText="1" indent="1"/>
    </xf>
    <xf numFmtId="165" fontId="5" fillId="0" borderId="0" xfId="0" applyNumberFormat="1" applyFont="1" applyAlignment="1">
      <alignment horizontal="right" vertical="top" wrapText="1"/>
    </xf>
    <xf numFmtId="165" fontId="47" fillId="0" borderId="0" xfId="0" applyNumberFormat="1" applyFont="1" applyAlignment="1">
      <alignment horizontal="right" vertical="center" wrapText="1" indent="8"/>
    </xf>
    <xf numFmtId="165" fontId="47" fillId="0" borderId="0" xfId="0" applyNumberFormat="1" applyFont="1" applyAlignment="1">
      <alignment horizontal="right" vertical="center" wrapText="1" indent="7"/>
    </xf>
    <xf numFmtId="0" fontId="49" fillId="0" borderId="0" xfId="0" applyFont="1" applyAlignment="1">
      <alignment wrapText="1"/>
    </xf>
    <xf numFmtId="165" fontId="47" fillId="0" borderId="10" xfId="0" applyNumberFormat="1" applyFont="1" applyBorder="1" applyAlignment="1">
      <alignment horizontal="right" vertical="center" wrapText="1" indent="1"/>
    </xf>
    <xf numFmtId="165" fontId="47" fillId="0" borderId="11" xfId="0" applyNumberFormat="1" applyFont="1" applyBorder="1" applyAlignment="1">
      <alignment horizontal="right" vertical="center" wrapText="1" indent="1"/>
    </xf>
    <xf numFmtId="0" fontId="49" fillId="0" borderId="12" xfId="0" applyFont="1" applyBorder="1" applyAlignment="1">
      <alignment horizontal="left" wrapText="1" indent="1"/>
    </xf>
    <xf numFmtId="166" fontId="50" fillId="33" borderId="13" xfId="0" applyNumberFormat="1" applyFont="1" applyFill="1" applyBorder="1" applyAlignment="1">
      <alignment horizontal="right" vertical="center"/>
    </xf>
    <xf numFmtId="166" fontId="47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vertical="center" wrapText="1"/>
    </xf>
    <xf numFmtId="0" fontId="49" fillId="0" borderId="14" xfId="0" applyFont="1" applyBorder="1" applyAlignment="1">
      <alignment horizontal="left" wrapText="1" indent="4"/>
    </xf>
    <xf numFmtId="166" fontId="50" fillId="34" borderId="13" xfId="0" applyNumberFormat="1" applyFont="1" applyFill="1" applyBorder="1" applyAlignment="1">
      <alignment horizontal="right" vertical="center"/>
    </xf>
    <xf numFmtId="166" fontId="50" fillId="34" borderId="0" xfId="0" applyNumberFormat="1" applyFont="1" applyFill="1" applyAlignment="1">
      <alignment horizontal="right" vertical="center"/>
    </xf>
    <xf numFmtId="167" fontId="50" fillId="34" borderId="0" xfId="0" applyNumberFormat="1" applyFont="1" applyFill="1" applyAlignment="1">
      <alignment horizontal="right" vertical="center"/>
    </xf>
    <xf numFmtId="3" fontId="50" fillId="34" borderId="14" xfId="0" applyNumberFormat="1" applyFont="1" applyFill="1" applyBorder="1" applyAlignment="1">
      <alignment horizontal="left" vertical="center" indent="3"/>
    </xf>
    <xf numFmtId="166" fontId="50" fillId="0" borderId="13" xfId="0" applyNumberFormat="1" applyFont="1" applyBorder="1" applyAlignment="1">
      <alignment horizontal="right" vertical="center"/>
    </xf>
    <xf numFmtId="167" fontId="47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 textRotation="90" wrapText="1"/>
    </xf>
    <xf numFmtId="0" fontId="51" fillId="34" borderId="14" xfId="0" applyFont="1" applyFill="1" applyBorder="1" applyAlignment="1">
      <alignment horizontal="left" wrapText="1" indent="2"/>
    </xf>
    <xf numFmtId="0" fontId="49" fillId="0" borderId="14" xfId="0" applyFont="1" applyBorder="1" applyAlignment="1">
      <alignment horizontal="left" vertical="center" wrapText="1" indent="4"/>
    </xf>
    <xf numFmtId="165" fontId="47" fillId="0" borderId="0" xfId="0" applyNumberFormat="1" applyFont="1" applyAlignment="1">
      <alignment vertical="center"/>
    </xf>
    <xf numFmtId="166" fontId="5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51" fillId="0" borderId="14" xfId="0" applyFont="1" applyBorder="1" applyAlignment="1">
      <alignment horizontal="left" wrapText="1" indent="2"/>
    </xf>
    <xf numFmtId="0" fontId="47" fillId="0" borderId="0" xfId="55" applyNumberFormat="1" applyFont="1" applyFill="1" applyAlignment="1">
      <alignment vertical="center"/>
    </xf>
    <xf numFmtId="0" fontId="51" fillId="34" borderId="14" xfId="0" applyFont="1" applyFill="1" applyBorder="1" applyAlignment="1">
      <alignment horizontal="left" indent="1"/>
    </xf>
    <xf numFmtId="3" fontId="47" fillId="0" borderId="13" xfId="0" applyNumberFormat="1" applyFont="1" applyBorder="1" applyAlignment="1">
      <alignment horizontal="right" vertical="center" indent="4"/>
    </xf>
    <xf numFmtId="3" fontId="47" fillId="0" borderId="0" xfId="0" applyNumberFormat="1" applyFont="1" applyAlignment="1">
      <alignment horizontal="right" vertical="center" indent="3"/>
    </xf>
    <xf numFmtId="0" fontId="49" fillId="0" borderId="14" xfId="0" applyFont="1" applyBorder="1" applyAlignment="1">
      <alignment wrapText="1"/>
    </xf>
    <xf numFmtId="0" fontId="5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 vertical="center" wrapText="1" inden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 indent="4"/>
    </xf>
    <xf numFmtId="0" fontId="50" fillId="0" borderId="0" xfId="0" applyFont="1" applyAlignment="1">
      <alignment horizontal="right" vertical="center" indent="3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 indent="4"/>
    </xf>
    <xf numFmtId="0" fontId="53" fillId="0" borderId="0" xfId="0" applyFont="1" applyAlignment="1">
      <alignment horizontal="right" indent="3"/>
    </xf>
    <xf numFmtId="0" fontId="5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Alignment="1" quotePrefix="1">
      <alignment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0" fontId="7" fillId="0" borderId="0" xfId="53" applyFont="1" applyAlignment="1">
      <alignment horizontal="justify" vertical="top"/>
      <protection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57TF" xfId="52"/>
    <cellStyle name="Normal_EXP-RECH-DEP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RTIDA%202024\TFyVR\2024\Cobertura\03%20Marzo\01%20COBERTURA%20Marzo%20TFyVR%202024%20Ver%209Abr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te de efectos"/>
      <sheetName val="SETRAM"/>
      <sheetName val=" VL-para Boletín"/>
      <sheetName val="TF-Cobertura TityDep"/>
      <sheetName val="TF-Titulares para Boletín"/>
    </sheetNames>
    <sheetDataSet>
      <sheetData sheetId="3">
        <row r="28">
          <cell r="B28" t="str">
            <v>Total Guatemala</v>
          </cell>
          <cell r="C28">
            <v>773</v>
          </cell>
          <cell r="D28">
            <v>449</v>
          </cell>
          <cell r="E28">
            <v>576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1798</v>
          </cell>
        </row>
        <row r="31">
          <cell r="B31" t="str">
            <v>Carmen Xhan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Ciudad Cuauhtémoc</v>
          </cell>
          <cell r="C32">
            <v>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8</v>
          </cell>
        </row>
        <row r="33">
          <cell r="B33" t="str">
            <v>Ciudad Hidalgo</v>
          </cell>
          <cell r="C33">
            <v>298</v>
          </cell>
          <cell r="D33">
            <v>236</v>
          </cell>
          <cell r="E33">
            <v>364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898</v>
          </cell>
        </row>
        <row r="34">
          <cell r="B34" t="str">
            <v>Talismán</v>
          </cell>
          <cell r="C34">
            <v>282</v>
          </cell>
          <cell r="D34">
            <v>84</v>
          </cell>
          <cell r="E34">
            <v>53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419</v>
          </cell>
        </row>
        <row r="35">
          <cell r="B35" t="str">
            <v>Unión Juárez</v>
          </cell>
          <cell r="C35">
            <v>13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13</v>
          </cell>
        </row>
        <row r="38">
          <cell r="B38" t="str">
            <v>El Ceibo</v>
          </cell>
          <cell r="C38">
            <v>172</v>
          </cell>
          <cell r="D38">
            <v>129</v>
          </cell>
          <cell r="E38">
            <v>158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459</v>
          </cell>
        </row>
        <row r="40">
          <cell r="B40" t="str">
            <v>Total Belice3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3">
          <cell r="B43" t="str">
            <v>Chetumal, Subteniente López</v>
          </cell>
          <cell r="C43">
            <v>0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zoomScalePageLayoutView="0" workbookViewId="0" topLeftCell="A1">
      <selection activeCell="R15" sqref="R15"/>
    </sheetView>
  </sheetViews>
  <sheetFormatPr defaultColWidth="11.19921875" defaultRowHeight="23.25" customHeight="1"/>
  <cols>
    <col min="1" max="2" width="0.8984375" style="1" customWidth="1"/>
    <col min="3" max="3" width="44.09765625" style="1" customWidth="1"/>
    <col min="4" max="4" width="5.69921875" style="3" bestFit="1" customWidth="1"/>
    <col min="5" max="5" width="8.59765625" style="3" customWidth="1"/>
    <col min="6" max="6" width="6.3984375" style="3" customWidth="1"/>
    <col min="7" max="7" width="0.8984375" style="3" customWidth="1"/>
    <col min="8" max="8" width="7.09765625" style="2" customWidth="1"/>
    <col min="9" max="9" width="1.69921875" style="1" customWidth="1"/>
    <col min="10" max="15" width="8.3984375" style="1" customWidth="1"/>
    <col min="16" max="16384" width="11.3984375" style="1" customWidth="1"/>
  </cols>
  <sheetData>
    <row r="1" ht="6" customHeight="1">
      <c r="A1" s="70"/>
    </row>
    <row r="2" spans="3:26" ht="45.75" customHeight="1">
      <c r="C2" s="71" t="s">
        <v>26</v>
      </c>
      <c r="D2" s="71"/>
      <c r="E2" s="71"/>
      <c r="F2" s="71"/>
      <c r="G2" s="71"/>
      <c r="H2" s="71"/>
      <c r="I2" s="69"/>
      <c r="J2" s="68"/>
      <c r="K2" s="68"/>
      <c r="L2" s="68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3:26" s="62" customFormat="1" ht="6" customHeight="1">
      <c r="C3" s="66"/>
      <c r="D3" s="65"/>
      <c r="E3" s="65"/>
      <c r="F3" s="65"/>
      <c r="G3" s="65"/>
      <c r="H3" s="64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3:10" ht="12.75" customHeight="1" thickBot="1">
      <c r="C4" s="59"/>
      <c r="D4" s="61"/>
      <c r="E4" s="61"/>
      <c r="F4" s="61"/>
      <c r="G4" s="61"/>
      <c r="H4" s="60"/>
      <c r="J4" s="59"/>
    </row>
    <row r="5" spans="3:8" ht="49.5" customHeight="1">
      <c r="C5" s="58" t="s">
        <v>25</v>
      </c>
      <c r="D5" s="57" t="s">
        <v>24</v>
      </c>
      <c r="E5" s="57" t="s">
        <v>23</v>
      </c>
      <c r="F5" s="57" t="s">
        <v>22</v>
      </c>
      <c r="G5" s="57"/>
      <c r="H5" s="56" t="s">
        <v>21</v>
      </c>
    </row>
    <row r="6" spans="3:12" ht="6" customHeight="1">
      <c r="C6" s="55"/>
      <c r="D6" s="54"/>
      <c r="E6" s="54"/>
      <c r="F6" s="54"/>
      <c r="G6" s="54"/>
      <c r="H6" s="53"/>
      <c r="I6" s="25"/>
      <c r="J6" s="44"/>
      <c r="K6" s="25"/>
      <c r="L6" s="44"/>
    </row>
    <row r="7" spans="3:11" ht="15" customHeight="1">
      <c r="C7" s="52" t="s">
        <v>20</v>
      </c>
      <c r="D7" s="40">
        <f>SUM(D9,D21)</f>
        <v>773</v>
      </c>
      <c r="E7" s="40">
        <f>SUM(E9,E21)</f>
        <v>449</v>
      </c>
      <c r="F7" s="40">
        <f>SUM(F9,F21)</f>
        <v>576</v>
      </c>
      <c r="G7" s="39"/>
      <c r="H7" s="38">
        <f>SUM(D7:G7)</f>
        <v>1798</v>
      </c>
      <c r="I7" s="25"/>
      <c r="J7" s="51"/>
      <c r="K7" s="47"/>
    </row>
    <row r="8" spans="3:12" ht="6" customHeight="1">
      <c r="C8" s="50"/>
      <c r="D8" s="49"/>
      <c r="E8" s="49"/>
      <c r="F8" s="49"/>
      <c r="G8" s="48"/>
      <c r="H8" s="42"/>
      <c r="I8" s="25"/>
      <c r="J8" s="44"/>
      <c r="K8" s="25"/>
      <c r="L8" s="44"/>
    </row>
    <row r="9" spans="3:12" ht="12.75" customHeight="1">
      <c r="C9" s="45" t="s">
        <v>19</v>
      </c>
      <c r="D9" s="40">
        <f>VLOOKUP($C9,'[1]TF-Cobertura TityDep'!$B$28:$P$28,COLUMN(D$4)-2,0)</f>
        <v>773</v>
      </c>
      <c r="E9" s="40">
        <f>VLOOKUP($C9,'[1]TF-Cobertura TityDep'!$B$28:$P$28,COLUMN(E$4)-2,0)</f>
        <v>449</v>
      </c>
      <c r="F9" s="40">
        <f>VLOOKUP($C9,'[1]TF-Cobertura TityDep'!$B$28:$P$28,COLUMN(F$4)-2,0)</f>
        <v>576</v>
      </c>
      <c r="G9" s="39"/>
      <c r="H9" s="38">
        <f>SUM(D9:G9)</f>
        <v>1798</v>
      </c>
      <c r="I9" s="25"/>
      <c r="J9" s="44"/>
      <c r="K9" s="25"/>
      <c r="L9" s="44"/>
    </row>
    <row r="10" spans="3:12" ht="6" customHeight="1">
      <c r="C10" s="50"/>
      <c r="D10" s="49"/>
      <c r="E10" s="49"/>
      <c r="F10" s="49"/>
      <c r="G10" s="48"/>
      <c r="H10" s="42"/>
      <c r="I10" s="25"/>
      <c r="J10" s="44"/>
      <c r="K10" s="25"/>
      <c r="L10" s="44"/>
    </row>
    <row r="11" spans="3:11" ht="12" customHeight="1">
      <c r="C11" s="41" t="s">
        <v>18</v>
      </c>
      <c r="D11" s="40">
        <f>SUM(D12:D16)</f>
        <v>601</v>
      </c>
      <c r="E11" s="40">
        <f>SUM(E12:E16)</f>
        <v>320</v>
      </c>
      <c r="F11" s="40">
        <f>SUM(F12:F16)</f>
        <v>417</v>
      </c>
      <c r="G11" s="39"/>
      <c r="H11" s="38">
        <f aca="true" t="shared" si="0" ref="H11:H16">SUM(D11:G11)</f>
        <v>1338</v>
      </c>
      <c r="I11" s="25"/>
      <c r="K11" s="47"/>
    </row>
    <row r="12" spans="3:11" ht="12" customHeight="1">
      <c r="C12" s="37" t="s">
        <v>17</v>
      </c>
      <c r="D12" s="43">
        <f>VLOOKUP($C12,'[1]TF-Cobertura TityDep'!$B$31:$P$35,COLUMN(D$4)-2,0)</f>
        <v>0</v>
      </c>
      <c r="E12" s="43">
        <f>VLOOKUP($C12,'[1]TF-Cobertura TityDep'!$B$31:$P$35,COLUMN(E$4)-2,0)</f>
        <v>0</v>
      </c>
      <c r="F12" s="43">
        <f>VLOOKUP($C12,'[1]TF-Cobertura TityDep'!$B$31:$P$35,COLUMN(F$4)-2,0)</f>
        <v>0</v>
      </c>
      <c r="G12" s="35"/>
      <c r="H12" s="34">
        <f t="shared" si="0"/>
        <v>0</v>
      </c>
      <c r="I12" s="25"/>
      <c r="K12" s="47"/>
    </row>
    <row r="13" spans="3:9" ht="12" customHeight="1">
      <c r="C13" s="46" t="s">
        <v>16</v>
      </c>
      <c r="D13" s="43">
        <f>VLOOKUP($C13,'[1]TF-Cobertura TityDep'!$B$31:$P$35,COLUMN(D$4)-2,0)</f>
        <v>8</v>
      </c>
      <c r="E13" s="43">
        <f>VLOOKUP($C13,'[1]TF-Cobertura TityDep'!$B$31:$P$35,COLUMN(E$4)-2,0)</f>
        <v>0</v>
      </c>
      <c r="F13" s="43">
        <f>VLOOKUP($C13,'[1]TF-Cobertura TityDep'!$B$31:$P$35,COLUMN(F$4)-2,0)</f>
        <v>0</v>
      </c>
      <c r="G13" s="35"/>
      <c r="H13" s="34">
        <f t="shared" si="0"/>
        <v>8</v>
      </c>
      <c r="I13" s="25"/>
    </row>
    <row r="14" spans="3:9" ht="14.25" customHeight="1">
      <c r="C14" s="37" t="s">
        <v>15</v>
      </c>
      <c r="D14" s="43">
        <f>VLOOKUP($C14,'[1]TF-Cobertura TityDep'!$B$31:$P$35,COLUMN(D$4)-2,0)</f>
        <v>298</v>
      </c>
      <c r="E14" s="43">
        <f>VLOOKUP($C14,'[1]TF-Cobertura TityDep'!$B$31:$P$35,COLUMN(E$4)-2,0)</f>
        <v>236</v>
      </c>
      <c r="F14" s="43">
        <f>VLOOKUP($C14,'[1]TF-Cobertura TityDep'!$B$31:$P$35,COLUMN(F$4)-2,0)</f>
        <v>364</v>
      </c>
      <c r="G14" s="35"/>
      <c r="H14" s="34">
        <f t="shared" si="0"/>
        <v>898</v>
      </c>
      <c r="I14" s="25"/>
    </row>
    <row r="15" spans="3:9" ht="12" customHeight="1">
      <c r="C15" s="37" t="s">
        <v>14</v>
      </c>
      <c r="D15" s="43">
        <f>VLOOKUP($C15,'[1]TF-Cobertura TityDep'!$B$31:$P$35,COLUMN(D$4)-2,0)</f>
        <v>282</v>
      </c>
      <c r="E15" s="43">
        <f>VLOOKUP($C15,'[1]TF-Cobertura TityDep'!$B$31:$P$35,COLUMN(E$4)-2,0)</f>
        <v>84</v>
      </c>
      <c r="F15" s="43">
        <f>VLOOKUP($C15,'[1]TF-Cobertura TityDep'!$B$31:$P$35,COLUMN(F$4)-2,0)</f>
        <v>53</v>
      </c>
      <c r="G15" s="35"/>
      <c r="H15" s="34">
        <f t="shared" si="0"/>
        <v>419</v>
      </c>
      <c r="I15" s="25"/>
    </row>
    <row r="16" spans="3:9" ht="12" customHeight="1">
      <c r="C16" s="37" t="s">
        <v>13</v>
      </c>
      <c r="D16" s="43">
        <f>VLOOKUP($C16,'[1]TF-Cobertura TityDep'!$B$31:$P$35,COLUMN(D$4)-2,0)</f>
        <v>13</v>
      </c>
      <c r="E16" s="43">
        <f>VLOOKUP($C16,'[1]TF-Cobertura TityDep'!$B$31:$P$35,COLUMN(E$4)-2,0)</f>
        <v>0</v>
      </c>
      <c r="F16" s="43">
        <f>VLOOKUP($C16,'[1]TF-Cobertura TityDep'!$B$31:$P$35,COLUMN(F$4)-2,0)</f>
        <v>0</v>
      </c>
      <c r="G16" s="35"/>
      <c r="H16" s="34">
        <f t="shared" si="0"/>
        <v>13</v>
      </c>
      <c r="I16" s="25"/>
    </row>
    <row r="17" spans="3:9" ht="5.25" customHeight="1">
      <c r="C17" s="37"/>
      <c r="D17" s="43"/>
      <c r="E17" s="43"/>
      <c r="F17" s="43"/>
      <c r="G17" s="35"/>
      <c r="H17" s="42"/>
      <c r="I17" s="25"/>
    </row>
    <row r="18" spans="3:9" ht="12" customHeight="1">
      <c r="C18" s="41" t="s">
        <v>12</v>
      </c>
      <c r="D18" s="40">
        <f>D19</f>
        <v>172</v>
      </c>
      <c r="E18" s="40">
        <f>E19</f>
        <v>129</v>
      </c>
      <c r="F18" s="40">
        <f>F19</f>
        <v>158</v>
      </c>
      <c r="G18" s="39"/>
      <c r="H18" s="38">
        <f>SUM(D18:G18)</f>
        <v>459</v>
      </c>
      <c r="I18" s="25"/>
    </row>
    <row r="19" spans="3:9" ht="12" customHeight="1">
      <c r="C19" s="37" t="s">
        <v>11</v>
      </c>
      <c r="D19" s="36">
        <f>VLOOKUP($C19,'[1]TF-Cobertura TityDep'!$B$38:$P$38,COLUMN(D$4)-2,0)</f>
        <v>172</v>
      </c>
      <c r="E19" s="36">
        <f>VLOOKUP($C19,'[1]TF-Cobertura TityDep'!$B$38:$P$38,COLUMN(E$4)-2,0)</f>
        <v>129</v>
      </c>
      <c r="F19" s="36">
        <f>VLOOKUP($C19,'[1]TF-Cobertura TityDep'!$B$38:$P$38,COLUMN(F$4)-2,0)</f>
        <v>158</v>
      </c>
      <c r="G19" s="35"/>
      <c r="H19" s="34">
        <f>SUM(D19:G19)</f>
        <v>459</v>
      </c>
      <c r="I19" s="25"/>
    </row>
    <row r="20" spans="3:9" ht="6" customHeight="1">
      <c r="C20" s="37"/>
      <c r="D20" s="43"/>
      <c r="E20" s="43"/>
      <c r="F20" s="43"/>
      <c r="G20" s="35"/>
      <c r="H20" s="42"/>
      <c r="I20" s="25"/>
    </row>
    <row r="21" spans="3:12" ht="12.75" customHeight="1">
      <c r="C21" s="45" t="s">
        <v>10</v>
      </c>
      <c r="D21" s="40">
        <f>VLOOKUP($C21,'[1]TF-Cobertura TityDep'!$B$40:$P$40,COLUMN(D$4)-2,0)</f>
        <v>0</v>
      </c>
      <c r="E21" s="40">
        <f>VLOOKUP($C21,'[1]TF-Cobertura TityDep'!$B$40:$P$40,COLUMN(E$4)-2,0)</f>
        <v>0</v>
      </c>
      <c r="F21" s="40">
        <f>VLOOKUP($C21,'[1]TF-Cobertura TityDep'!$B$40:$P$40,COLUMN(F$4)-2,0)</f>
        <v>0</v>
      </c>
      <c r="G21" s="39"/>
      <c r="H21" s="38">
        <f>SUM(D21:G21)</f>
        <v>0</v>
      </c>
      <c r="I21" s="25"/>
      <c r="J21" s="44"/>
      <c r="K21" s="25"/>
      <c r="L21" s="44"/>
    </row>
    <row r="22" spans="3:9" ht="6" customHeight="1">
      <c r="C22" s="37"/>
      <c r="D22" s="43"/>
      <c r="E22" s="43"/>
      <c r="F22" s="43"/>
      <c r="G22" s="35"/>
      <c r="H22" s="42"/>
      <c r="I22" s="25"/>
    </row>
    <row r="23" spans="3:8" ht="12" customHeight="1">
      <c r="C23" s="41" t="s">
        <v>9</v>
      </c>
      <c r="D23" s="40">
        <f>D24</f>
        <v>0</v>
      </c>
      <c r="E23" s="40">
        <f>E24</f>
        <v>0</v>
      </c>
      <c r="F23" s="40">
        <f>F24</f>
        <v>1</v>
      </c>
      <c r="G23" s="39"/>
      <c r="H23" s="38">
        <f>SUM(D23:G23)</f>
        <v>1</v>
      </c>
    </row>
    <row r="24" spans="3:9" ht="12" customHeight="1">
      <c r="C24" s="37" t="s">
        <v>8</v>
      </c>
      <c r="D24" s="36">
        <f>VLOOKUP($C24,'[1]TF-Cobertura TityDep'!$B$43:$P$43,COLUMN(D$4)-2,0)</f>
        <v>0</v>
      </c>
      <c r="E24" s="36">
        <f>VLOOKUP($C24,'[1]TF-Cobertura TityDep'!$B$43:$P$43,COLUMN(E$4)-2,0)</f>
        <v>0</v>
      </c>
      <c r="F24" s="36">
        <f>VLOOKUP($C24,'[1]TF-Cobertura TityDep'!$B$43:$P$43,COLUMN(F$4)-2,0)</f>
        <v>1</v>
      </c>
      <c r="G24" s="35"/>
      <c r="H24" s="34">
        <f>SUM(D24:G24)</f>
        <v>1</v>
      </c>
      <c r="I24" s="25"/>
    </row>
    <row r="25" spans="3:9" ht="6" customHeight="1" thickBot="1">
      <c r="C25" s="33"/>
      <c r="D25" s="32"/>
      <c r="E25" s="32"/>
      <c r="F25" s="32"/>
      <c r="G25" s="32"/>
      <c r="H25" s="31"/>
      <c r="I25" s="25"/>
    </row>
    <row r="26" spans="3:9" ht="6" customHeight="1">
      <c r="C26" s="30"/>
      <c r="D26" s="29"/>
      <c r="E26" s="29"/>
      <c r="F26" s="29"/>
      <c r="G26" s="29"/>
      <c r="H26" s="28"/>
      <c r="I26" s="25"/>
    </row>
    <row r="27" spans="3:9" ht="12" customHeight="1">
      <c r="C27" s="22" t="s">
        <v>7</v>
      </c>
      <c r="D27" s="27"/>
      <c r="E27" s="27"/>
      <c r="F27" s="27"/>
      <c r="G27" s="27"/>
      <c r="H27" s="26"/>
      <c r="I27" s="25"/>
    </row>
    <row r="28" spans="3:9" ht="21.75" customHeight="1">
      <c r="C28" s="72" t="s">
        <v>6</v>
      </c>
      <c r="D28" s="72"/>
      <c r="E28" s="72"/>
      <c r="F28" s="72"/>
      <c r="G28" s="72"/>
      <c r="H28" s="72"/>
      <c r="I28" s="25"/>
    </row>
    <row r="29" spans="3:16" ht="13.5" customHeight="1">
      <c r="C29" s="72" t="s">
        <v>5</v>
      </c>
      <c r="D29" s="72"/>
      <c r="E29" s="72"/>
      <c r="F29" s="72"/>
      <c r="G29" s="72"/>
      <c r="H29" s="72"/>
      <c r="I29" s="22"/>
      <c r="J29" s="22"/>
      <c r="K29" s="22"/>
      <c r="L29" s="22"/>
      <c r="M29" s="22"/>
      <c r="N29" s="22"/>
      <c r="O29" s="22"/>
      <c r="P29" s="22"/>
    </row>
    <row r="30" spans="3:11" s="8" customFormat="1" ht="12" customHeight="1">
      <c r="C30" s="72" t="s">
        <v>4</v>
      </c>
      <c r="D30" s="72"/>
      <c r="E30" s="72"/>
      <c r="F30" s="72"/>
      <c r="G30" s="72"/>
      <c r="H30" s="72"/>
      <c r="I30" s="22"/>
      <c r="J30" s="22"/>
      <c r="K30" s="22"/>
    </row>
    <row r="31" spans="3:14" ht="37.5" customHeight="1">
      <c r="C31" s="74" t="s">
        <v>3</v>
      </c>
      <c r="D31" s="74"/>
      <c r="E31" s="74"/>
      <c r="F31" s="74"/>
      <c r="G31" s="74"/>
      <c r="H31" s="74"/>
      <c r="I31" s="24"/>
      <c r="J31" s="24"/>
      <c r="K31" s="24"/>
      <c r="L31" s="24"/>
      <c r="M31" s="24"/>
      <c r="N31" s="24"/>
    </row>
    <row r="32" spans="3:12" s="8" customFormat="1" ht="11.25" customHeight="1">
      <c r="C32" s="23" t="s">
        <v>2</v>
      </c>
      <c r="D32" s="22"/>
      <c r="E32" s="22"/>
      <c r="F32" s="22"/>
      <c r="G32" s="22"/>
      <c r="H32" s="21"/>
      <c r="I32" s="20"/>
      <c r="J32" s="20"/>
      <c r="K32" s="20"/>
      <c r="L32" s="19"/>
    </row>
    <row r="33" spans="3:12" s="8" customFormat="1" ht="22.5" customHeight="1">
      <c r="C33" s="73" t="s">
        <v>1</v>
      </c>
      <c r="D33" s="73"/>
      <c r="E33" s="73"/>
      <c r="F33" s="73"/>
      <c r="G33" s="73"/>
      <c r="H33" s="73"/>
      <c r="I33" s="20"/>
      <c r="J33" s="20"/>
      <c r="K33" s="20"/>
      <c r="L33" s="19"/>
    </row>
    <row r="34" spans="3:12" s="8" customFormat="1" ht="33.75" customHeight="1">
      <c r="C34" s="72" t="s">
        <v>0</v>
      </c>
      <c r="D34" s="72"/>
      <c r="E34" s="72"/>
      <c r="F34" s="72"/>
      <c r="G34" s="72"/>
      <c r="H34" s="72"/>
      <c r="I34" s="9"/>
      <c r="J34" s="9"/>
      <c r="K34" s="9"/>
      <c r="L34" s="9"/>
    </row>
    <row r="35" spans="8:12" s="8" customFormat="1" ht="12.75" customHeight="1">
      <c r="H35" s="18"/>
      <c r="I35" s="9"/>
      <c r="J35" s="9"/>
      <c r="K35" s="9"/>
      <c r="L35" s="9"/>
    </row>
    <row r="36" spans="4:12" s="8" customFormat="1" ht="12" customHeight="1">
      <c r="D36" s="16"/>
      <c r="E36" s="16"/>
      <c r="F36" s="16"/>
      <c r="G36" s="16"/>
      <c r="H36" s="15"/>
      <c r="L36" s="9"/>
    </row>
    <row r="37" spans="3:12" s="8" customFormat="1" ht="12" customHeight="1">
      <c r="C37" s="9"/>
      <c r="D37" s="11"/>
      <c r="E37" s="11"/>
      <c r="F37" s="11"/>
      <c r="G37" s="11"/>
      <c r="H37" s="10"/>
      <c r="I37" s="9"/>
      <c r="J37" s="9"/>
      <c r="K37" s="9"/>
      <c r="L37" s="9"/>
    </row>
    <row r="38" spans="4:12" s="8" customFormat="1" ht="12" customHeight="1">
      <c r="D38" s="16"/>
      <c r="E38" s="16"/>
      <c r="F38" s="16"/>
      <c r="G38" s="16"/>
      <c r="H38" s="15"/>
      <c r="I38" s="9"/>
      <c r="J38" s="9"/>
      <c r="K38" s="9"/>
      <c r="L38" s="9"/>
    </row>
    <row r="39" spans="1:12" s="8" customFormat="1" ht="12" customHeight="1">
      <c r="A39" s="17"/>
      <c r="B39" s="13"/>
      <c r="C39" s="13"/>
      <c r="D39" s="13"/>
      <c r="E39" s="13"/>
      <c r="F39" s="13"/>
      <c r="G39" s="16"/>
      <c r="H39" s="15"/>
      <c r="I39" s="9"/>
      <c r="J39" s="9"/>
      <c r="K39" s="9"/>
      <c r="L39" s="9"/>
    </row>
    <row r="40" spans="1:12" s="8" customFormat="1" ht="12" customHeight="1">
      <c r="A40" s="14"/>
      <c r="B40" s="13"/>
      <c r="C40" s="13"/>
      <c r="D40" s="12"/>
      <c r="E40" s="12"/>
      <c r="F40" s="12"/>
      <c r="G40" s="11"/>
      <c r="H40" s="10"/>
      <c r="I40" s="9"/>
      <c r="J40" s="9"/>
      <c r="K40" s="9"/>
      <c r="L40" s="9"/>
    </row>
    <row r="41" spans="1:12" s="8" customFormat="1" ht="12" customHeight="1">
      <c r="A41" s="13"/>
      <c r="B41" s="13"/>
      <c r="C41" s="13"/>
      <c r="D41" s="12"/>
      <c r="E41" s="12"/>
      <c r="F41" s="12"/>
      <c r="G41" s="11"/>
      <c r="H41" s="10"/>
      <c r="I41" s="9"/>
      <c r="J41" s="9"/>
      <c r="K41" s="9"/>
      <c r="L41" s="9"/>
    </row>
    <row r="42" spans="1:12" s="8" customFormat="1" ht="12" customHeight="1">
      <c r="A42" s="6"/>
      <c r="B42" s="6"/>
      <c r="C42" s="6"/>
      <c r="D42" s="5"/>
      <c r="E42" s="5"/>
      <c r="F42" s="5"/>
      <c r="G42" s="11"/>
      <c r="H42" s="10"/>
      <c r="I42" s="9"/>
      <c r="J42" s="9"/>
      <c r="K42" s="9"/>
      <c r="L42" s="9"/>
    </row>
    <row r="43" spans="1:12" s="8" customFormat="1" ht="12" customHeight="1">
      <c r="A43" s="7"/>
      <c r="B43" s="7"/>
      <c r="C43" s="6"/>
      <c r="D43" s="5"/>
      <c r="E43" s="5"/>
      <c r="F43" s="5"/>
      <c r="G43" s="11"/>
      <c r="H43" s="10"/>
      <c r="I43" s="9"/>
      <c r="J43" s="9"/>
      <c r="K43" s="9"/>
      <c r="L43" s="9"/>
    </row>
    <row r="44" spans="1:12" s="8" customFormat="1" ht="12" customHeight="1">
      <c r="A44" s="7"/>
      <c r="B44" s="7"/>
      <c r="C44" s="6"/>
      <c r="D44" s="5"/>
      <c r="E44" s="5"/>
      <c r="F44" s="5"/>
      <c r="G44" s="11"/>
      <c r="H44" s="10"/>
      <c r="I44" s="9"/>
      <c r="J44" s="9"/>
      <c r="K44" s="9"/>
      <c r="L44" s="9"/>
    </row>
    <row r="45" spans="1:6" ht="12" customHeight="1">
      <c r="A45" s="7"/>
      <c r="B45" s="7"/>
      <c r="C45" s="6"/>
      <c r="D45" s="5"/>
      <c r="E45" s="5"/>
      <c r="F45" s="5"/>
    </row>
    <row r="46" spans="1:6" ht="12" customHeight="1">
      <c r="A46" s="7"/>
      <c r="B46" s="7"/>
      <c r="C46" s="6"/>
      <c r="D46" s="5"/>
      <c r="E46" s="5"/>
      <c r="F46" s="5"/>
    </row>
    <row r="47" spans="1:6" ht="12" customHeight="1">
      <c r="A47" s="7"/>
      <c r="B47" s="7"/>
      <c r="C47" s="6"/>
      <c r="D47" s="5"/>
      <c r="E47" s="5"/>
      <c r="F47" s="5"/>
    </row>
    <row r="48" spans="1:6" ht="12" customHeight="1">
      <c r="A48" s="7"/>
      <c r="B48" s="7"/>
      <c r="C48" s="6"/>
      <c r="D48" s="5"/>
      <c r="E48" s="5"/>
      <c r="F48" s="5"/>
    </row>
    <row r="49" spans="1:6" ht="12" customHeight="1">
      <c r="A49" s="7"/>
      <c r="B49" s="6"/>
      <c r="C49" s="6"/>
      <c r="D49" s="5"/>
      <c r="E49" s="5"/>
      <c r="F49" s="5"/>
    </row>
    <row r="50" spans="1:6" ht="12" customHeight="1">
      <c r="A50" s="7"/>
      <c r="B50" s="7"/>
      <c r="C50" s="6"/>
      <c r="D50" s="5"/>
      <c r="E50" s="5"/>
      <c r="F50" s="5"/>
    </row>
    <row r="51" spans="1:6" ht="12" customHeight="1">
      <c r="A51" s="7"/>
      <c r="B51" s="7"/>
      <c r="C51" s="6"/>
      <c r="D51" s="5"/>
      <c r="E51" s="5"/>
      <c r="F51" s="5"/>
    </row>
    <row r="52" spans="1:6" ht="12" customHeight="1">
      <c r="A52" s="7"/>
      <c r="B52" s="7"/>
      <c r="C52" s="6"/>
      <c r="D52" s="5"/>
      <c r="E52" s="5"/>
      <c r="F52" s="5"/>
    </row>
    <row r="53" spans="1:6" ht="12" customHeight="1">
      <c r="A53" s="7"/>
      <c r="B53" s="7"/>
      <c r="C53" s="6"/>
      <c r="D53" s="5"/>
      <c r="E53" s="5"/>
      <c r="F53" s="5"/>
    </row>
    <row r="54" spans="1:6" ht="12" customHeight="1">
      <c r="A54" s="7"/>
      <c r="B54" s="7"/>
      <c r="C54" s="6"/>
      <c r="D54" s="5"/>
      <c r="E54" s="5"/>
      <c r="F54" s="5"/>
    </row>
    <row r="55" spans="1:8" ht="23.25" customHeight="1">
      <c r="A55" s="7"/>
      <c r="B55" s="7"/>
      <c r="C55" s="6"/>
      <c r="D55" s="5"/>
      <c r="E55" s="5"/>
      <c r="F55" s="5"/>
      <c r="H55" s="4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</sheetData>
  <sheetProtection/>
  <mergeCells count="7">
    <mergeCell ref="C2:H2"/>
    <mergeCell ref="C34:H34"/>
    <mergeCell ref="C29:H29"/>
    <mergeCell ref="C33:H33"/>
    <mergeCell ref="C28:H28"/>
    <mergeCell ref="C31:H31"/>
    <mergeCell ref="C30:H30"/>
  </mergeCells>
  <conditionalFormatting sqref="H7">
    <cfRule type="cellIs" priority="1" dxfId="1" operator="notEqual">
      <formula>$H$9+'Cuadro 2.9'!#REF!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1" fitToWidth="1" horizontalDpi="600" verticalDpi="600" orientation="portrait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2024-04-29T20:41:54Z</dcterms:created>
  <dcterms:modified xsi:type="dcterms:W3CDTF">2024-05-16T01:14:52Z</dcterms:modified>
  <cp:category/>
  <cp:version/>
  <cp:contentType/>
  <cp:contentStatus/>
</cp:coreProperties>
</file>